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89" sheetId="1" r:id="rId1"/>
  </sheets>
  <externalReferences>
    <externalReference r:id="rId2"/>
  </externalReferences>
  <definedNames>
    <definedName name="АДРЕС" localSheetId="0">'ул Степана Разина д. 89'!$B$3</definedName>
    <definedName name="АДРЕС">#REF!</definedName>
    <definedName name="АДРЕС2">#REF!</definedName>
    <definedName name="ВХДОЛГ" localSheetId="0">'ул Степана Разина д. 89'!$G$9</definedName>
    <definedName name="ВХДОЛГ">#REF!</definedName>
    <definedName name="ВХСАЛЬДО" localSheetId="0">'ул Степана Разина д. 89'!$D$9</definedName>
    <definedName name="ВХСАЛЬДО">#REF!</definedName>
    <definedName name="ВХСАЛЬДО3МЕС">#REF!</definedName>
    <definedName name="ДОГОВОР" localSheetId="0">'ул Степана Разина д. 89'!$B$4</definedName>
    <definedName name="ДОГОВОР">#REF!</definedName>
    <definedName name="ДОЛГ" localSheetId="0">'ул Степана Разина д. 89'!$A$9</definedName>
    <definedName name="ДОЛГ">#REF!</definedName>
    <definedName name="ЗАТРАЧЕНОК" localSheetId="0">'ул Степана Разина д. 89'!$D$41</definedName>
    <definedName name="ЗАТРАЧЕНОК">#REF!</definedName>
    <definedName name="ЗАТРАЧЕНОТ" localSheetId="0">'ул Степана Разина д. 89'!$D$40</definedName>
    <definedName name="ЗАТРАЧЕНОТ">#REF!</definedName>
    <definedName name="ЗАТРЕМ" localSheetId="0">'ул Степана Разина д. 89'!$D$56</definedName>
    <definedName name="ЗАТРЕМ">#REF!</definedName>
    <definedName name="ИСХДОЛГ" localSheetId="0">'ул Степана Разина д. 89'!$G$46</definedName>
    <definedName name="ИСХДОЛГ">#REF!</definedName>
    <definedName name="ИСХСАЛЬДО" localSheetId="0">'ул Степана Разина д. 89'!$D$46</definedName>
    <definedName name="ИСХСАЛЬДО">#REF!</definedName>
    <definedName name="ИСХСАЛЬДО3МЕС">#REF!</definedName>
    <definedName name="КАП" localSheetId="0">'ул Степана Разина д. 89'!$C$41</definedName>
    <definedName name="КАП">#REF!</definedName>
    <definedName name="КАПРЕМ">#REF!</definedName>
    <definedName name="КПЕРЕЧИСК" localSheetId="0">'ул Степана Разина д. 89'!$G$41</definedName>
    <definedName name="КПЕРЕЧИСК">#REF!</definedName>
    <definedName name="КПЕРЕЧИСТ" localSheetId="0">'ул Степана Разина д. 89'!$G$40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89'!$D$54</definedName>
    <definedName name="НАЧРЕМ">#REF!</definedName>
    <definedName name="НЕЖНАЧРЕМ" localSheetId="0">'ул Степана Разина д. 89'!$D$55</definedName>
    <definedName name="НЕЖНАЧРЕМ">#REF!</definedName>
    <definedName name="ОПАЛЧЕНОТ" localSheetId="0">'ул Степана Разина д. 89'!$E$40</definedName>
    <definedName name="ОПАЛЧЕНОТ">#REF!</definedName>
    <definedName name="ОПЛАЧЕНОК" localSheetId="0">'ул Степана Разина д. 89'!$E$41</definedName>
    <definedName name="ОПЛАЧЕНОК">#REF!</definedName>
    <definedName name="ОСВОЕНО">#REF!</definedName>
    <definedName name="ОСТ" localSheetId="0">'ул Степана Разина д. 89'!$A$46</definedName>
    <definedName name="ОСТ">#REF!</definedName>
    <definedName name="ПЛОЩАДЬ" localSheetId="0">'ул Степана Разина д. 89'!$B$5</definedName>
    <definedName name="ПЛОЩАДЬ">#REF!</definedName>
    <definedName name="ПЛОЩАДЬДОМА">#REF!</definedName>
    <definedName name="РАЗМЕРПЛАТЫ" localSheetId="0">'ул Степана Разина д. 89'!$C$11</definedName>
    <definedName name="РАЗМЕРПЛАТЫ">#REF!</definedName>
    <definedName name="СНРЕМ" localSheetId="0">'ул Степана Разина д. 89'!#REF!</definedName>
    <definedName name="СНРЕМ">#REF!</definedName>
    <definedName name="ТАРОТОП" localSheetId="0">'ул Степана Разина д. 89'!$C$16</definedName>
    <definedName name="ТАРОТОП">#REF!</definedName>
    <definedName name="ТАРХВС" localSheetId="0">'ул Степана Разина д. 89'!$C$17</definedName>
    <definedName name="ТАРХВС">#REF!</definedName>
    <definedName name="ТБО" localSheetId="0">'ул Степана Разина д. 89'!$C$13</definedName>
    <definedName name="ТБО">#REF!</definedName>
    <definedName name="ТБОНАЧ" localSheetId="0">'ул Степана Разина д. 89'!$D$13</definedName>
    <definedName name="ТБОНАЧ">#REF!</definedName>
    <definedName name="ТБОНЕД" localSheetId="0">'ул Степана Разина д. 89'!$F$13</definedName>
    <definedName name="ТБОНЕД">#REF!</definedName>
    <definedName name="ТБООПЛ" localSheetId="0">'ул Степана Разина д. 89'!$E$13</definedName>
    <definedName name="ТБООПЛ">#REF!</definedName>
    <definedName name="ТБОПОСТ" localSheetId="0">'ул Степана Разина д. 89'!$G$13</definedName>
    <definedName name="ТБОПОСТ">#REF!</definedName>
    <definedName name="ТЕК" localSheetId="0">'ул Степана Разина д. 89'!$C$40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<sst xmlns="http://schemas.openxmlformats.org/spreadsheetml/2006/main" count="67" uniqueCount="64">
  <si>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</si>
  <si>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</si>
  <si>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89</t>
  </si>
  <si>
    <t>Договор управления №:</t>
  </si>
  <si>
    <t xml:space="preserve">№ 82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</si>
  <si>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</si>
  <si>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</si>
  <si>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</si>
  <si>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</si>
  <si>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</si>
  <si>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</si>
  <si>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</si>
  <si>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</si>
  <si>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</si>
  <si>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</si>
  <si>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</si>
  <si>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</si>
  <si>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</si>
  <si>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</si>
  <si>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</si>
  <si>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</si>
  <si>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</si>
  <si>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</si>
  <si>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</si>
  <si>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</si>
  <si>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</si>
  <si>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</si>
  <si>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</si>
  <si>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</si>
  <si>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</si>
  <si>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</si>
  <si>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</si>
  <si>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</si>
  <si>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</si>
  <si>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</si>
  <si>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</si>
  <si>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</si>
  <si>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</si>
  <si>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труб ЦО</t>
  </si>
  <si>
    <t>Ремонт лестничных клеток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</si>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</sst>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CS712"/>
  <sheetViews>
    <sheetView tabSelected="1" topLeftCell="A43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5538.4999999999991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847665.72999999661</v>
      </c>
      <c r="E9" s="10" t="s">
        <v>8</v>
      </c>
      <c r="F9" s="11"/>
      <c r="G9" s="9">
        <v>291128.58999999979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522345.06000000116</v>
      </c>
      <c r="E13" s="24">
        <v>505476.36000000138</v>
      </c>
      <c r="F13" s="25">
        <f>ТБОНАЧ-ТБООПЛ</f>
        <v>16868.699999999779</v>
      </c>
      <c r="G13" s="26">
        <f>ТБООПЛ</f>
        <v>505476.36000000138</v>
      </c>
    </row>
    <row r="14" spans="1:7" ht="13.5" thickBot="1" x14ac:dyDescent="0.25">
      <c r="A14" s="27"/>
      <c r="B14" s="28" t="s">
        <v>17</v>
      </c>
      <c r="C14" s="29"/>
      <c r="D14" s="30">
        <f>D13</f>
        <v>522345.06000000116</v>
      </c>
      <c r="E14" s="30">
        <f>E13</f>
        <v>505476.36000000138</v>
      </c>
      <c r="F14" s="30">
        <f>F13</f>
        <v>16868.699999999779</v>
      </c>
      <c r="G14" s="30">
        <f>SUM(ТБОПОСТ)</f>
        <v>505476.36000000138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1822647.2299999991</v>
      </c>
      <c r="E16" s="24">
        <v>1773635.5099999977</v>
      </c>
      <c r="F16" s="25">
        <f t="shared" ref="F16:F25" si="0">D16-E16</f>
        <v>49011.720000001369</v>
      </c>
      <c r="G16" s="26">
        <f t="shared" ref="G16:G25" si="1">E16</f>
        <v>1773635.5099999977</v>
      </c>
    </row>
    <row r="17" spans="1:7" x14ac:dyDescent="0.2">
      <c r="A17" s="34"/>
      <c r="B17" s="35" t="s">
        <v>20</v>
      </c>
      <c r="C17" s="23">
        <v>25.95</v>
      </c>
      <c r="D17" s="24">
        <v>488032.79999999987</v>
      </c>
      <c r="E17" s="24">
        <v>466187.55999999936</v>
      </c>
      <c r="F17" s="25">
        <f t="shared" si="0"/>
        <v>21845.240000000515</v>
      </c>
      <c r="G17" s="26">
        <f t="shared" si="1"/>
        <v>466187.55999999936</v>
      </c>
    </row>
    <row r="18" spans="1:7" x14ac:dyDescent="0.2">
      <c r="A18" s="34"/>
      <c r="B18" s="35" t="s">
        <v>21</v>
      </c>
      <c r="C18" s="23">
        <v>17.79</v>
      </c>
      <c r="D18" s="24">
        <v>335088.47999999986</v>
      </c>
      <c r="E18" s="24">
        <v>319870.52999999962</v>
      </c>
      <c r="F18" s="25">
        <f t="shared" si="0"/>
        <v>15217.950000000244</v>
      </c>
      <c r="G18" s="26">
        <f t="shared" si="1"/>
        <v>319870.52999999962</v>
      </c>
    </row>
    <row r="19" spans="1:7" x14ac:dyDescent="0.2">
      <c r="A19" s="34"/>
      <c r="B19" s="35" t="s">
        <v>22</v>
      </c>
      <c r="C19" s="23">
        <v>4.2300000000000004</v>
      </c>
      <c r="D19" s="24">
        <v>310409.11000000004</v>
      </c>
      <c r="E19" s="24">
        <v>379289.44999999995</v>
      </c>
      <c r="F19" s="25">
        <f t="shared" si="0"/>
        <v>-68880.339999999909</v>
      </c>
      <c r="G19" s="26">
        <f t="shared" si="1"/>
        <v>379289.44999999995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2956177.6199999987</v>
      </c>
      <c r="E26" s="30">
        <f>SUM(E16:E25)</f>
        <v>2938983.049999997</v>
      </c>
      <c r="F26" s="30">
        <f>SUM(F16:F25)</f>
        <v>17194.570000002219</v>
      </c>
      <c r="G26" s="30">
        <f>SUM(G16:G25)</f>
        <v>2938983.049999997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224973.5999999998</v>
      </c>
      <c r="E28" s="24">
        <v>208026.90999999992</v>
      </c>
      <c r="F28" s="25">
        <f>D28-E28</f>
        <v>16946.689999999886</v>
      </c>
      <c r="G28" s="26">
        <f t="shared" ref="G28:G37" si="2">E28</f>
        <v>208026.90999999992</v>
      </c>
    </row>
    <row r="29" spans="1:7" x14ac:dyDescent="0.2">
      <c r="A29" s="34"/>
      <c r="B29" s="35" t="s">
        <v>25</v>
      </c>
      <c r="C29" s="23">
        <v>0</v>
      </c>
      <c r="D29" s="24">
        <v>52675</v>
      </c>
      <c r="E29" s="24">
        <v>51085.999999999985</v>
      </c>
      <c r="F29" s="25">
        <f>D29-E29</f>
        <v>1589.0000000000146</v>
      </c>
      <c r="G29" s="26">
        <f t="shared" si="2"/>
        <v>51085.999999999985</v>
      </c>
    </row>
    <row r="30" spans="1:7" x14ac:dyDescent="0.2">
      <c r="A30" s="34"/>
      <c r="B30" s="35" t="s">
        <v>26</v>
      </c>
      <c r="C30" s="23">
        <v>7.14</v>
      </c>
      <c r="D30" s="24">
        <v>45071.100000000006</v>
      </c>
      <c r="E30" s="24">
        <v>47266.180000000008</v>
      </c>
      <c r="F30" s="25">
        <f t="shared" ref="F30:F37" si="3">D30-E30</f>
        <v>-2195.0800000000017</v>
      </c>
      <c r="G30" s="26">
        <f t="shared" si="2"/>
        <v>47266.180000000008</v>
      </c>
    </row>
    <row r="31" spans="1:7" x14ac:dyDescent="0.2">
      <c r="A31" s="34"/>
      <c r="B31" s="35" t="s">
        <v>27</v>
      </c>
      <c r="C31" s="23">
        <v>70</v>
      </c>
      <c r="D31" s="24">
        <v>31010</v>
      </c>
      <c r="E31" s="24">
        <v>30146.670000000002</v>
      </c>
      <c r="F31" s="25">
        <f t="shared" si="3"/>
        <v>863.32999999999811</v>
      </c>
      <c r="G31" s="26">
        <f t="shared" si="2"/>
        <v>30146.670000000002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353729.69999999984</v>
      </c>
      <c r="E38" s="30">
        <f>SUM(E28:E37)</f>
        <v>336525.75999999989</v>
      </c>
      <c r="F38" s="30">
        <f>SUM(F28:F37)</f>
        <v>17203.939999999897</v>
      </c>
      <c r="G38" s="30">
        <f>SUM(G28:G37)</f>
        <v>336525.75999999989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7.8800000000000008</v>
      </c>
      <c r="D40" s="24">
        <v>178684.42000000019</v>
      </c>
      <c r="E40" s="24">
        <v>172278.17000000004</v>
      </c>
      <c r="F40" s="25">
        <f>ЗАТРАЧЕНОТ-ОПАЛЧЕНОТ</f>
        <v>6406.2500000001455</v>
      </c>
      <c r="G40" s="45">
        <v>72261.100000000006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178684.42000000019</v>
      </c>
      <c r="E42" s="30">
        <f>E41+E40</f>
        <v>172278.17000000004</v>
      </c>
      <c r="F42" s="30">
        <f>F41+F40</f>
        <v>6406.2500000001455</v>
      </c>
      <c r="G42" s="30">
        <f>КПЕРЕЧИСТ+КПЕРЕЧИСК</f>
        <v>72261.100000000006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4010936.8</v>
      </c>
      <c r="E44" s="30">
        <f>E42+E38+E26+E14</f>
        <v>3953263.339999998</v>
      </c>
      <c r="F44" s="30">
        <f>F42+F38+F26+F14</f>
        <v>57673.460000002044</v>
      </c>
      <c r="G44" s="30">
        <f>G42+G38+G26+G14</f>
        <v>3853246.2699999982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905339.18999999587</v>
      </c>
      <c r="E46" s="10" t="s">
        <v>8</v>
      </c>
      <c r="F46" s="11"/>
      <c r="G46" s="9">
        <v>385623.68999999989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172278.16999999993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72261.100000000006</v>
      </c>
      <c r="E56" s="59"/>
    </row>
    <row r="57" spans="1:7" x14ac:dyDescent="0.2">
      <c r="A57" s="60" t="s">
        <v>38</v>
      </c>
      <c r="B57" s="60"/>
      <c r="C57" s="60"/>
      <c r="D57" s="60"/>
      <c r="E57" s="60"/>
      <c r="F57" s="60">
        <v>3242.5</v>
      </c>
      <c r="G57" s="60"/>
    </row>
    <row r="58" spans="1:7" s="62" customFormat="1" x14ac:dyDescent="0.2">
      <c r="A58" s="61" t="s">
        <v>39</v>
      </c>
      <c r="B58" s="61"/>
      <c r="C58" s="61"/>
      <c r="D58" s="61"/>
      <c r="E58" s="61"/>
      <c r="F58" s="61">
        <v>69018.600000000006</v>
      </c>
      <c r="G58" s="61"/>
    </row>
    <row r="59" spans="1:7" s="62" customFormat="1" x14ac:dyDescent="0.2"/>
    <row r="60" spans="1:7" s="62" customFormat="1" x14ac:dyDescent="0.2">
      <c r="A60" s="63" t="s">
        <v>40</v>
      </c>
    </row>
    <row r="61" spans="1:7" s="62" customFormat="1" x14ac:dyDescent="0.2"/>
    <row r="62" spans="1:7" s="62" customFormat="1" x14ac:dyDescent="0.2">
      <c r="A62" s="64" t="s">
        <v>41</v>
      </c>
      <c r="B62" s="64"/>
      <c r="D62" s="65">
        <v>-2476.8800000000047</v>
      </c>
      <c r="E62" s="66"/>
    </row>
    <row r="63" spans="1:7" s="62" customFormat="1" x14ac:dyDescent="0.2">
      <c r="A63" s="64" t="s">
        <v>42</v>
      </c>
      <c r="B63" s="64"/>
      <c r="D63" s="67">
        <v>0</v>
      </c>
      <c r="E63" s="68"/>
    </row>
    <row r="64" spans="1:7" s="62" customFormat="1" x14ac:dyDescent="0.2">
      <c r="A64" s="64" t="s">
        <v>43</v>
      </c>
      <c r="B64" s="64"/>
      <c r="D64" s="67">
        <v>1200</v>
      </c>
      <c r="E64" s="68"/>
    </row>
    <row r="65" spans="1:97" s="62" customFormat="1" x14ac:dyDescent="0.2">
      <c r="A65" s="64" t="s">
        <v>44</v>
      </c>
      <c r="B65" s="64"/>
      <c r="D65" s="67">
        <v>450908.9</v>
      </c>
      <c r="E65" s="68"/>
    </row>
    <row r="66" spans="1:97" s="62" customFormat="1" x14ac:dyDescent="0.2">
      <c r="A66" s="64" t="s">
        <v>45</v>
      </c>
      <c r="B66" s="64"/>
      <c r="D66" s="69">
        <v>0</v>
      </c>
      <c r="E66" s="70"/>
    </row>
    <row r="67" spans="1:97" s="62" customFormat="1" x14ac:dyDescent="0.2">
      <c r="A67" s="71" t="s">
        <v>46</v>
      </c>
      <c r="B67" s="71"/>
      <c r="C67" s="71"/>
      <c r="D67" s="71"/>
      <c r="E67" s="71"/>
      <c r="F67" s="71" t="s">
        <v>47</v>
      </c>
      <c r="G67" s="71"/>
    </row>
    <row r="68" spans="1:97" s="62" customFormat="1" x14ac:dyDescent="0.2">
      <c r="A68" s="72" t="s">
        <v>48</v>
      </c>
      <c r="B68" s="72"/>
      <c r="D68" s="73">
        <v>-1276.8800000000047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49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50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51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54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57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59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60</v>
      </c>
      <c r="B89" s="77"/>
      <c r="C89" s="77"/>
      <c r="D89" s="77"/>
      <c r="E89" s="77"/>
      <c r="F89" s="78" t="s">
        <v>61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62</v>
      </c>
      <c r="B92" s="77"/>
      <c r="C92" s="77"/>
      <c r="D92" s="77"/>
      <c r="E92" s="77"/>
      <c r="F92" s="78" t="s">
        <v>63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89</vt:lpstr>
      <vt:lpstr>'ул Степана Разина д. 89'!АДРЕС</vt:lpstr>
      <vt:lpstr>'ул Степана Разина д. 89'!ВХДОЛГ</vt:lpstr>
      <vt:lpstr>'ул Степана Разина д. 89'!ВХСАЛЬДО</vt:lpstr>
      <vt:lpstr>'ул Степана Разина д. 89'!ДОГОВОР</vt:lpstr>
      <vt:lpstr>'ул Степана Разина д. 89'!ДОЛГ</vt:lpstr>
      <vt:lpstr>'ул Степана Разина д. 89'!ЗАТРАЧЕНОК</vt:lpstr>
      <vt:lpstr>'ул Степана Разина д. 89'!ЗАТРАЧЕНОТ</vt:lpstr>
      <vt:lpstr>'ул Степана Разина д. 89'!ЗАТРЕМ</vt:lpstr>
      <vt:lpstr>'ул Степана Разина д. 89'!ИСХДОЛГ</vt:lpstr>
      <vt:lpstr>'ул Степана Разина д. 89'!ИСХСАЛЬДО</vt:lpstr>
      <vt:lpstr>'ул Степана Разина д. 89'!КАП</vt:lpstr>
      <vt:lpstr>'ул Степана Разина д. 89'!КПЕРЕЧИСК</vt:lpstr>
      <vt:lpstr>'ул Степана Разина д. 89'!КПЕРЕЧИСТ</vt:lpstr>
      <vt:lpstr>'ул Степана Разина д. 89'!НАЧРЕМ</vt:lpstr>
      <vt:lpstr>'ул Степана Разина д. 89'!НЕЖНАЧРЕМ</vt:lpstr>
      <vt:lpstr>'ул Степана Разина д. 89'!ОПАЛЧЕНОТ</vt:lpstr>
      <vt:lpstr>'ул Степана Разина д. 89'!ОПЛАЧЕНОК</vt:lpstr>
      <vt:lpstr>'ул Степана Разина д. 89'!ОСТ</vt:lpstr>
      <vt:lpstr>'ул Степана Разина д. 89'!ПЛОЩАДЬ</vt:lpstr>
      <vt:lpstr>'ул Степана Разина д. 89'!РАЗМЕРПЛАТЫ</vt:lpstr>
      <vt:lpstr>'ул Степана Разина д. 89'!ТАРОТОП</vt:lpstr>
      <vt:lpstr>'ул Степана Разина д. 89'!ТАРХВС</vt:lpstr>
      <vt:lpstr>'ул Степана Разина д. 89'!ТБО</vt:lpstr>
      <vt:lpstr>'ул Степана Разина д. 89'!ТБОНАЧ</vt:lpstr>
      <vt:lpstr>'ул Степана Разина д. 89'!ТБОНЕД</vt:lpstr>
      <vt:lpstr>'ул Степана Разина д. 89'!ТБООПЛ</vt:lpstr>
      <vt:lpstr>'ул Степана Разина д. 89'!ТБОПОСТ</vt:lpstr>
      <vt:lpstr>'ул Степана Разина д. 89'!ТЕК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2018-03-30T13:21:45Z</dcterms:created>
  <dcterms:modified xsi:type="dcterms:W3CDTF">2018-03-30T13:21:46Z</dcterms:modified>
</cp:coreProperties>
</file>